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<sst xmlns="http://schemas.openxmlformats.org/spreadsheetml/2006/main" count="110" uniqueCount="56">
  <si>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</si>
  <si>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</si>
  <si>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</si>
  <si>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</si>
  <si>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</si>
  <si>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</si>
  <si>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</si>
  <si>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</si>
  <si>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</si>
  <si>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</si>
  <si>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</si>
  <si>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</si>
  <si>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</si>
  <si>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</si>
  <si>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</si>
  <si>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</si>
  <si>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</si>
  <si>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</si>
  <si>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</si>
  <si>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</si>
  <si>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</si>
  <si>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</si>
  <si>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</si>
  <si>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</si>
  <si>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</si>
  <si>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</si>
  <si>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</si>
  <si>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</si>
  <si>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</si>
  <si>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</si>
  <si>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</si>
  <si>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</si>
  <si>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</si>
  <si>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</si>
  <si>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</si>
  <si>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</si>
  <si>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</si>
  <si>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</si>
  <si>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</si>
  <si>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</si>
  <si>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</si>
  <si>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</si>
  <si>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</si>
  <si>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</si>
  <si>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</si>
  <si>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</si>
  <si>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</si>
  <si>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</si>
  <si>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</si>
  <si>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</si>
  <si>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r>
      <t>Tender Inviting Authority:</t>
    </r>
    <r>
      <rPr>
        <b/>
        <sz val="11"/>
        <color indexed="60"/>
        <rFont val="Arial"/>
        <family val="2"/>
      </rPr>
      <t xml:space="preserve"> &lt; Director, CSIR-IIP, Hardwar Road, Mohkampur, Derhadun &gt;</t>
    </r>
  </si>
  <si>
    <r>
      <t xml:space="preserve">Inland Transportation &amp; Freight Chargers
 in
</t>
    </r>
    <r>
      <rPr>
        <b/>
        <sz val="11"/>
        <color indexed="10"/>
        <rFont val="Arial"/>
        <family val="2"/>
      </rPr>
      <t>Rs.      P</t>
    </r>
  </si>
  <si>
    <r>
      <t>Name of Work:</t>
    </r>
    <r>
      <rPr>
        <b/>
        <sz val="11"/>
        <color indexed="60"/>
        <rFont val="Arial"/>
        <family val="2"/>
      </rPr>
      <t xml:space="preserve"> SPARE PARTS</t>
    </r>
  </si>
  <si>
    <r>
      <t xml:space="preserve">Contract No:  </t>
    </r>
    <r>
      <rPr>
        <b/>
        <sz val="11"/>
        <color indexed="60"/>
        <rFont val="Arial"/>
        <family val="2"/>
      </rPr>
      <t>&lt;IIP/PUR/4/22-23/18433//CCD/RK/PO</t>
    </r>
  </si>
  <si>
    <t>SPARE PARTS</t>
  </si>
  <si>
    <t>Opti FZP Calibration Set (2 Bottles of CB1&amp; CB2)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</si>
</sst>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1"/>
      <color indexed="8"/>
      <name val="Arial"/>
      <family val="2"/>
    </font>
    <font>
      <sz val="12"/>
      <color indexed="8"/>
      <name val="Calibri"/>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1"/>
      <color rgb="FF000000"/>
      <name val="Arial"/>
      <family val="2"/>
    </font>
    <font>
      <sz val="12"/>
      <color theme="1"/>
      <name val="Calibri"/>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style="thin"/>
      <right/>
      <top>
        <color indexed="63"/>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66"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7" fillId="0" borderId="0" xfId="57" applyNumberFormat="1" applyFont="1" applyFill="1">
      <alignment/>
      <protection/>
    </xf>
    <xf numFmtId="0" fontId="68"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6"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3" fillId="0" borderId="15" xfId="59" applyNumberFormat="1" applyFont="1" applyFill="1" applyBorder="1" applyAlignment="1">
      <alignment horizontal="center" vertical="top"/>
      <protection/>
    </xf>
    <xf numFmtId="0" fontId="3" fillId="0" borderId="15" xfId="59" applyNumberFormat="1" applyFont="1" applyFill="1" applyBorder="1" applyAlignment="1">
      <alignment horizontal="center" vertical="center"/>
      <protection/>
    </xf>
    <xf numFmtId="0" fontId="73" fillId="0" borderId="21" xfId="59" applyNumberFormat="1" applyFont="1" applyFill="1" applyBorder="1" applyAlignment="1">
      <alignment horizontal="left" wrapText="1" readingOrder="1"/>
      <protection/>
    </xf>
    <xf numFmtId="0" fontId="74" fillId="0" borderId="21" xfId="59" applyNumberFormat="1" applyFont="1" applyFill="1" applyBorder="1" applyAlignment="1">
      <alignment horizontal="left" vertical="center" wrapText="1"/>
      <protection/>
    </xf>
    <xf numFmtId="0" fontId="2" fillId="0" borderId="22" xfId="59" applyNumberFormat="1" applyFont="1" applyFill="1" applyBorder="1" applyAlignment="1">
      <alignment horizontal="left" vertical="top"/>
      <protection/>
    </xf>
    <xf numFmtId="0" fontId="75" fillId="0" borderId="11" xfId="0" applyFont="1" applyFill="1" applyBorder="1" applyAlignment="1">
      <alignment vertical="top" wrapText="1"/>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5" fillId="0" borderId="23"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3"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52</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53</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5" t="s">
        <v>40</v>
      </c>
      <c r="B9" s="86"/>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7"/>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4" t="s">
        <v>15</v>
      </c>
      <c r="C11" s="54" t="s">
        <v>1</v>
      </c>
      <c r="D11" s="54" t="s">
        <v>16</v>
      </c>
      <c r="E11" s="54" t="s">
        <v>17</v>
      </c>
      <c r="F11" s="54" t="s">
        <v>47</v>
      </c>
      <c r="G11" s="54"/>
      <c r="H11" s="54"/>
      <c r="I11" s="54" t="s">
        <v>18</v>
      </c>
      <c r="J11" s="54" t="s">
        <v>19</v>
      </c>
      <c r="K11" s="54" t="s">
        <v>20</v>
      </c>
      <c r="L11" s="54" t="s">
        <v>21</v>
      </c>
      <c r="M11" s="55" t="s">
        <v>46</v>
      </c>
      <c r="N11" s="54" t="s">
        <v>48</v>
      </c>
      <c r="O11" s="54" t="s">
        <v>49</v>
      </c>
      <c r="P11" s="54" t="s">
        <v>51</v>
      </c>
      <c r="Q11" s="54" t="s">
        <v>45</v>
      </c>
      <c r="R11" s="54" t="s">
        <v>44</v>
      </c>
      <c r="S11" s="54" t="s">
        <v>22</v>
      </c>
      <c r="T11" s="54" t="s">
        <v>23</v>
      </c>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6" t="s">
        <v>43</v>
      </c>
      <c r="BB11" s="56" t="s">
        <v>42</v>
      </c>
      <c r="BC11" s="57" t="s">
        <v>39</v>
      </c>
      <c r="IE11" s="13"/>
      <c r="IF11" s="13"/>
      <c r="IG11" s="13"/>
      <c r="IH11" s="13"/>
      <c r="II11" s="13"/>
    </row>
    <row r="12" spans="1:243" s="12" customFormat="1" ht="15">
      <c r="A12" s="14">
        <v>1</v>
      </c>
      <c r="B12" s="58">
        <v>2</v>
      </c>
      <c r="C12" s="58">
        <v>3</v>
      </c>
      <c r="D12" s="58">
        <v>4</v>
      </c>
      <c r="E12" s="58">
        <v>5</v>
      </c>
      <c r="F12" s="58">
        <v>6</v>
      </c>
      <c r="G12" s="58">
        <v>7</v>
      </c>
      <c r="H12" s="58">
        <v>8</v>
      </c>
      <c r="I12" s="58">
        <v>9</v>
      </c>
      <c r="J12" s="58">
        <v>10</v>
      </c>
      <c r="K12" s="58">
        <v>11</v>
      </c>
      <c r="L12" s="58">
        <v>12</v>
      </c>
      <c r="M12" s="58">
        <v>7</v>
      </c>
      <c r="N12" s="58">
        <v>8</v>
      </c>
      <c r="O12" s="58">
        <v>9</v>
      </c>
      <c r="P12" s="58">
        <v>10</v>
      </c>
      <c r="Q12" s="58">
        <v>11</v>
      </c>
      <c r="R12" s="58">
        <v>12</v>
      </c>
      <c r="S12" s="58">
        <v>19</v>
      </c>
      <c r="T12" s="58">
        <v>20</v>
      </c>
      <c r="U12" s="58">
        <v>21</v>
      </c>
      <c r="V12" s="58">
        <v>22</v>
      </c>
      <c r="W12" s="58">
        <v>23</v>
      </c>
      <c r="X12" s="58">
        <v>24</v>
      </c>
      <c r="Y12" s="58">
        <v>25</v>
      </c>
      <c r="Z12" s="58">
        <v>26</v>
      </c>
      <c r="AA12" s="58">
        <v>27</v>
      </c>
      <c r="AB12" s="58">
        <v>28</v>
      </c>
      <c r="AC12" s="58">
        <v>29</v>
      </c>
      <c r="AD12" s="58">
        <v>30</v>
      </c>
      <c r="AE12" s="58">
        <v>31</v>
      </c>
      <c r="AF12" s="58">
        <v>32</v>
      </c>
      <c r="AG12" s="58">
        <v>33</v>
      </c>
      <c r="AH12" s="58">
        <v>34</v>
      </c>
      <c r="AI12" s="58">
        <v>35</v>
      </c>
      <c r="AJ12" s="58">
        <v>36</v>
      </c>
      <c r="AK12" s="58">
        <v>37</v>
      </c>
      <c r="AL12" s="58">
        <v>38</v>
      </c>
      <c r="AM12" s="58">
        <v>39</v>
      </c>
      <c r="AN12" s="58">
        <v>40</v>
      </c>
      <c r="AO12" s="58">
        <v>41</v>
      </c>
      <c r="AP12" s="58">
        <v>42</v>
      </c>
      <c r="AQ12" s="58">
        <v>43</v>
      </c>
      <c r="AR12" s="58">
        <v>44</v>
      </c>
      <c r="AS12" s="58">
        <v>45</v>
      </c>
      <c r="AT12" s="58">
        <v>46</v>
      </c>
      <c r="AU12" s="58">
        <v>47</v>
      </c>
      <c r="AV12" s="58">
        <v>48</v>
      </c>
      <c r="AW12" s="58">
        <v>49</v>
      </c>
      <c r="AX12" s="58">
        <v>50</v>
      </c>
      <c r="AY12" s="58">
        <v>51</v>
      </c>
      <c r="AZ12" s="58">
        <v>52</v>
      </c>
      <c r="BA12" s="58">
        <v>13</v>
      </c>
      <c r="BB12" s="58">
        <v>14</v>
      </c>
      <c r="BC12" s="58">
        <v>15</v>
      </c>
      <c r="IE12" s="13"/>
      <c r="IF12" s="13"/>
      <c r="IG12" s="13"/>
      <c r="IH12" s="13"/>
      <c r="II12" s="13"/>
    </row>
    <row r="13" spans="1:243" s="23" customFormat="1" ht="16.5" customHeight="1">
      <c r="A13" s="79">
        <v>1.01</v>
      </c>
      <c r="B13" s="33" t="s">
        <v>54</v>
      </c>
      <c r="C13" s="81"/>
      <c r="D13" s="34"/>
      <c r="E13" s="15"/>
      <c r="F13" s="34"/>
      <c r="G13" s="16"/>
      <c r="H13" s="16"/>
      <c r="I13" s="35"/>
      <c r="J13" s="17"/>
      <c r="K13" s="18"/>
      <c r="L13" s="18"/>
      <c r="M13" s="19"/>
      <c r="N13" s="20"/>
      <c r="O13" s="77"/>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6"/>
      <c r="BB13" s="36"/>
      <c r="BC13" s="37"/>
      <c r="IE13" s="24">
        <v>1</v>
      </c>
      <c r="IF13" s="24" t="s">
        <v>24</v>
      </c>
      <c r="IG13" s="24" t="s">
        <v>25</v>
      </c>
      <c r="IH13" s="24">
        <v>10</v>
      </c>
      <c r="II13" s="24" t="s">
        <v>26</v>
      </c>
    </row>
    <row r="14" spans="1:243" s="9" customFormat="1" ht="32.25" customHeight="1">
      <c r="A14" s="80">
        <v>1.02</v>
      </c>
      <c r="B14" s="84" t="s">
        <v>55</v>
      </c>
      <c r="C14" s="82" t="s">
        <v>25</v>
      </c>
      <c r="D14" s="63">
        <v>1</v>
      </c>
      <c r="E14" s="64" t="s">
        <v>27</v>
      </c>
      <c r="F14" s="63">
        <v>0</v>
      </c>
      <c r="G14" s="65"/>
      <c r="H14" s="66"/>
      <c r="I14" s="67" t="s">
        <v>28</v>
      </c>
      <c r="J14" s="68">
        <f>IF(I14="Less(-)",-1,1)</f>
        <v>1</v>
      </c>
      <c r="K14" s="69" t="s">
        <v>36</v>
      </c>
      <c r="L14" s="69" t="s">
        <v>6</v>
      </c>
      <c r="M14" s="70"/>
      <c r="N14" s="77"/>
      <c r="O14" s="77"/>
      <c r="P14" s="78"/>
      <c r="Q14" s="78"/>
      <c r="R14" s="78"/>
      <c r="S14" s="71"/>
      <c r="T14" s="72"/>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4">
        <f>total_amount_ba($B$2,$D$2,D14,F14,J14,K14,M14)*D14</f>
        <v>0</v>
      </c>
      <c r="BB14" s="75">
        <f>BA14+SUM(N14:AZ14)</f>
        <v>0</v>
      </c>
      <c r="BC14" s="62" t="str">
        <f>SpellNumber(L14,BB14)</f>
        <v>INR Zero Only</v>
      </c>
      <c r="IE14" s="10">
        <v>1.01</v>
      </c>
      <c r="IF14" s="10" t="s">
        <v>29</v>
      </c>
      <c r="IG14" s="10" t="s">
        <v>25</v>
      </c>
      <c r="IH14" s="10">
        <v>123.223</v>
      </c>
      <c r="II14" s="10" t="s">
        <v>27</v>
      </c>
    </row>
    <row r="15" spans="1:243" s="23" customFormat="1" ht="36" customHeight="1">
      <c r="A15" s="38" t="s">
        <v>32</v>
      </c>
      <c r="B15" s="83"/>
      <c r="C15" s="40"/>
      <c r="D15" s="41"/>
      <c r="E15" s="41"/>
      <c r="F15" s="41"/>
      <c r="G15" s="41"/>
      <c r="H15" s="42"/>
      <c r="I15" s="42"/>
      <c r="J15" s="42"/>
      <c r="K15" s="42"/>
      <c r="L15" s="43"/>
      <c r="P15" s="76"/>
      <c r="Q15" s="76"/>
      <c r="R15" s="76"/>
      <c r="BA15" s="61">
        <f>SUM(BA13:BA14)</f>
        <v>0</v>
      </c>
      <c r="BB15" s="61">
        <f>SUM(BB13:BB14)</f>
        <v>0</v>
      </c>
      <c r="BC15" s="37" t="str">
        <f>SpellNumber($E$2,BB15)</f>
        <v>INR Zero Only</v>
      </c>
      <c r="IE15" s="24">
        <v>4</v>
      </c>
      <c r="IF15" s="24" t="s">
        <v>30</v>
      </c>
      <c r="IG15" s="24" t="s">
        <v>31</v>
      </c>
      <c r="IH15" s="24">
        <v>10</v>
      </c>
      <c r="II15" s="24" t="s">
        <v>27</v>
      </c>
    </row>
    <row r="16" spans="1:243" s="27" customFormat="1" ht="54.75" customHeight="1" hidden="1">
      <c r="A16" s="39" t="s">
        <v>38</v>
      </c>
      <c r="B16" s="44"/>
      <c r="C16" s="25"/>
      <c r="D16" s="45"/>
      <c r="E16" s="46" t="s">
        <v>33</v>
      </c>
      <c r="F16" s="59"/>
      <c r="G16" s="47"/>
      <c r="H16" s="26"/>
      <c r="I16" s="26"/>
      <c r="J16" s="26"/>
      <c r="K16" s="48"/>
      <c r="L16" s="49"/>
      <c r="M16" s="50" t="s">
        <v>34</v>
      </c>
      <c r="O16" s="23"/>
      <c r="P16" s="23"/>
      <c r="Q16" s="23"/>
      <c r="R16" s="23"/>
      <c r="S16" s="23"/>
      <c r="BA16" s="60">
        <f>IF(ISBLANK(F16),0,IF(E16="Excess (+)",ROUND(BA15+(BA15*F16),2),IF(E16="Less (-)",ROUND(BA15+(BA15*F16*(-1)),2),0)))</f>
        <v>0</v>
      </c>
      <c r="BB16" s="51">
        <f>ROUND(BA16,0)</f>
        <v>0</v>
      </c>
      <c r="BC16" s="52" t="str">
        <f>SpellNumber(L16,BB16)</f>
        <v> Zero Only</v>
      </c>
      <c r="IE16" s="28"/>
      <c r="IF16" s="28"/>
      <c r="IG16" s="28"/>
      <c r="IH16" s="28"/>
      <c r="II16" s="28"/>
    </row>
    <row r="17" spans="1:243" s="27" customFormat="1" ht="43.5" customHeight="1">
      <c r="A17" s="38" t="s">
        <v>37</v>
      </c>
      <c r="B17" s="38"/>
      <c r="C17" s="88" t="str">
        <f>SpellNumber($E$2,BB15)</f>
        <v>INR Zero Only</v>
      </c>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90"/>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2023-01-18T09:14:50Z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