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<sst xmlns="http://schemas.openxmlformats.org/spreadsheetml/2006/main" count="110" uniqueCount="57">
  <si>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</si>
  <si>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</si>
  <si>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</si>
  <si>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</si>
  <si>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</si>
  <si>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</si>
  <si>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</si>
  <si>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</si>
  <si>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</si>
  <si>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</si>
  <si>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</si>
  <si>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</si>
  <si>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</si>
  <si>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</si>
  <si>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</si>
  <si>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</si>
  <si>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</si>
  <si>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</si>
  <si>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</si>
  <si>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</si>
  <si>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</si>
  <si>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</si>
  <si>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</si>
  <si>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</si>
  <si>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</si>
  <si>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</si>
  <si>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</si>
  <si>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</si>
  <si>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</si>
  <si>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</si>
  <si>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</si>
  <si>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</si>
  <si>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</si>
  <si>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</si>
  <si>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</si>
  <si>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</si>
  <si>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</si>
  <si>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</si>
  <si>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</si>
  <si>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</si>
  <si>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</si>
  <si>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</si>
  <si>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</si>
  <si>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</si>
  <si>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</si>
  <si>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</si>
  <si>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</si>
  <si>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</si>
  <si>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</si>
  <si>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</si>
  <si>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</si>
  <si>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</si>
  <si>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</si>
  <si>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 xml:space="preserve">Contract No:  </t>
    </r>
    <r>
      <rPr>
        <b/>
        <sz val="11"/>
        <color indexed="60"/>
        <rFont val="Arial"/>
        <family val="2"/>
      </rPr>
      <t>PUR/4/23-24/3880/SPD/KK/PO..</t>
    </r>
  </si>
  <si>
    <r>
      <t>Name of Work:</t>
    </r>
    <r>
      <rPr>
        <b/>
        <sz val="11"/>
        <color indexed="60"/>
        <rFont val="Arial"/>
        <family val="2"/>
      </rPr>
      <t xml:space="preserve"> SPARE PARTS</t>
    </r>
  </si>
  <si>
    <t>SPARE PARTS</t>
  </si>
  <si>
    <t>BBRAM PART NO. 541C4029 (SPARE PART OF EDXRS INSTRUMENT)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</si>
</sst>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8"/>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8"/>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19" fillId="0" borderId="11" xfId="59" applyNumberFormat="1" applyFont="1" applyFill="1" applyBorder="1" applyAlignment="1">
      <alignment vertical="center" wrapText="1"/>
      <protection/>
    </xf>
    <xf numFmtId="0" fontId="74" fillId="0" borderId="11" xfId="59" applyNumberFormat="1" applyFont="1" applyFill="1" applyBorder="1" applyAlignment="1">
      <alignment horizontal="left" vertical="center" wrapText="1"/>
      <protection/>
    </xf>
    <xf numFmtId="2" fontId="19" fillId="0" borderId="11" xfId="59" applyNumberFormat="1" applyFont="1" applyFill="1" applyBorder="1" applyAlignment="1">
      <alignment vertical="center"/>
      <protection/>
    </xf>
    <xf numFmtId="0" fontId="19" fillId="0" borderId="11" xfId="57" applyNumberFormat="1" applyFont="1" applyFill="1" applyBorder="1" applyAlignment="1">
      <alignment horizontal="left" vertical="center"/>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3" t="str">
        <f>B2&amp;" BoQ"</f>
        <v>Item Wise BoQ</v>
      </c>
      <c r="B1" s="93"/>
      <c r="C1" s="93"/>
      <c r="D1" s="93"/>
      <c r="E1" s="93"/>
      <c r="F1" s="93"/>
      <c r="G1" s="93"/>
      <c r="H1" s="93"/>
      <c r="I1" s="93"/>
      <c r="J1" s="93"/>
      <c r="K1" s="93"/>
      <c r="L1" s="93"/>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4" t="s">
        <v>52</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54</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53</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32" t="s">
        <v>41</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80">
        <v>1</v>
      </c>
      <c r="B13" s="33" t="s">
        <v>55</v>
      </c>
      <c r="C13" s="34"/>
      <c r="D13" s="35"/>
      <c r="E13" s="15"/>
      <c r="F13" s="35"/>
      <c r="G13" s="16"/>
      <c r="H13" s="16"/>
      <c r="I13" s="36"/>
      <c r="J13" s="17"/>
      <c r="K13" s="18"/>
      <c r="L13" s="18"/>
      <c r="M13" s="19"/>
      <c r="N13" s="20"/>
      <c r="O13" s="67"/>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75.75" customHeight="1">
      <c r="A14" s="57">
        <v>1.01</v>
      </c>
      <c r="B14" s="82" t="s">
        <v>56</v>
      </c>
      <c r="C14" s="83" t="s">
        <v>25</v>
      </c>
      <c r="D14" s="84">
        <v>1</v>
      </c>
      <c r="E14" s="85" t="s">
        <v>51</v>
      </c>
      <c r="F14" s="59">
        <v>0</v>
      </c>
      <c r="G14" s="60"/>
      <c r="H14" s="61"/>
      <c r="I14" s="62" t="s">
        <v>28</v>
      </c>
      <c r="J14" s="63">
        <f>IF(I14="Less(-)",-1,1)</f>
        <v>1</v>
      </c>
      <c r="K14" s="64" t="s">
        <v>36</v>
      </c>
      <c r="L14" s="64" t="s">
        <v>6</v>
      </c>
      <c r="M14" s="76"/>
      <c r="N14" s="67"/>
      <c r="O14" s="67"/>
      <c r="P14" s="77"/>
      <c r="Q14" s="77"/>
      <c r="R14" s="77"/>
      <c r="S14" s="65"/>
      <c r="T14" s="65"/>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78">
        <f>total_amount_ba($B$2,$D$2,D14,F14,J14,K14,M14)*D14</f>
        <v>0</v>
      </c>
      <c r="BB14" s="79">
        <f>BA14+SUM(N14:AZ14)</f>
        <v>0</v>
      </c>
      <c r="BC14" s="58" t="str">
        <f>SpellNumber(L14,BB14)</f>
        <v>INR Zero Only</v>
      </c>
      <c r="IE14" s="10">
        <v>1.01</v>
      </c>
      <c r="IF14" s="10" t="s">
        <v>29</v>
      </c>
      <c r="IG14" s="10" t="s">
        <v>25</v>
      </c>
      <c r="IH14" s="10">
        <v>123.223</v>
      </c>
      <c r="II14" s="10" t="s">
        <v>27</v>
      </c>
    </row>
    <row r="15" spans="1:243" s="23" customFormat="1" ht="36" customHeight="1">
      <c r="A15" s="68" t="s">
        <v>32</v>
      </c>
      <c r="B15" s="81"/>
      <c r="C15" s="69"/>
      <c r="D15" s="70"/>
      <c r="E15" s="70"/>
      <c r="F15" s="70"/>
      <c r="G15" s="70"/>
      <c r="H15" s="71"/>
      <c r="I15" s="71"/>
      <c r="J15" s="71"/>
      <c r="K15" s="71"/>
      <c r="L15" s="72"/>
      <c r="P15" s="73"/>
      <c r="Q15" s="73"/>
      <c r="R15" s="73"/>
      <c r="BA15" s="74">
        <f>SUM(BA13:BA14)</f>
        <v>0</v>
      </c>
      <c r="BB15" s="74">
        <f>SUM(BB13:BB14)</f>
        <v>0</v>
      </c>
      <c r="BC15" s="75" t="str">
        <f>SpellNumber($E$2,BB15)</f>
        <v>INR Zero Only</v>
      </c>
      <c r="IE15" s="24">
        <v>4</v>
      </c>
      <c r="IF15" s="24" t="s">
        <v>30</v>
      </c>
      <c r="IG15" s="24" t="s">
        <v>31</v>
      </c>
      <c r="IH15" s="24">
        <v>10</v>
      </c>
      <c r="II15" s="24" t="s">
        <v>27</v>
      </c>
    </row>
    <row r="16" spans="1:243" s="27" customFormat="1" ht="54.75" customHeight="1" hidden="1">
      <c r="A16" s="40" t="s">
        <v>38</v>
      </c>
      <c r="B16" s="39"/>
      <c r="C16" s="25"/>
      <c r="D16" s="41"/>
      <c r="E16" s="42" t="s">
        <v>33</v>
      </c>
      <c r="F16" s="55"/>
      <c r="G16" s="43"/>
      <c r="H16" s="26"/>
      <c r="I16" s="26"/>
      <c r="J16" s="26"/>
      <c r="K16" s="44"/>
      <c r="L16" s="45"/>
      <c r="M16" s="46" t="s">
        <v>34</v>
      </c>
      <c r="O16" s="23"/>
      <c r="P16" s="23"/>
      <c r="Q16" s="23"/>
      <c r="R16" s="23"/>
      <c r="S16" s="23"/>
      <c r="BA16" s="56">
        <f>IF(ISBLANK(F16),0,IF(E16="Excess (+)",ROUND(BA15+(BA15*F16),2),IF(E16="Less (-)",ROUND(BA15+(BA15*F16*(-1)),2),0)))</f>
        <v>0</v>
      </c>
      <c r="BB16" s="47">
        <f>ROUND(BA16,0)</f>
        <v>0</v>
      </c>
      <c r="BC16" s="48" t="str">
        <f>SpellNumber(L16,BB16)</f>
        <v> Zero Only</v>
      </c>
      <c r="IE16" s="28"/>
      <c r="IF16" s="28"/>
      <c r="IG16" s="28"/>
      <c r="IH16" s="28"/>
      <c r="II16" s="28"/>
    </row>
    <row r="17" spans="1:243" s="27" customFormat="1" ht="43.5" customHeight="1">
      <c r="A17" s="39" t="s">
        <v>37</v>
      </c>
      <c r="B17" s="12"/>
      <c r="C17" s="89" t="str">
        <f>SpellNumber($E$2,BB15)</f>
        <v>INR Zero Only</v>
      </c>
      <c r="D17" s="90"/>
      <c r="E17" s="91"/>
      <c r="F17" s="91"/>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2"/>
      <c r="IE17" s="28"/>
      <c r="IF17" s="28"/>
      <c r="IG17" s="28"/>
      <c r="IH17" s="28"/>
      <c r="II17" s="28"/>
    </row>
    <row r="18" spans="2:243" s="12" customFormat="1" ht="15">
      <c r="B18" s="29"/>
      <c r="C18" s="29"/>
      <c r="D18" s="29"/>
      <c r="E18" s="29"/>
      <c r="F18" s="29"/>
      <c r="G18" s="29"/>
      <c r="H18" s="29"/>
      <c r="I18" s="29"/>
      <c r="J18" s="29"/>
      <c r="K18" s="29"/>
      <c r="L18" s="29"/>
      <c r="M18" s="29"/>
      <c r="O18" s="29"/>
      <c r="BA18" s="29"/>
      <c r="BC18" s="29"/>
      <c r="IE18" s="13"/>
      <c r="IF18" s="13"/>
      <c r="IG18" s="13"/>
      <c r="IH18" s="13"/>
      <c r="II18" s="13"/>
    </row>
    <row r="19" ht="15"/>
    <row r="20" ht="15"/>
    <row r="21" ht="15"/>
    <row r="22"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2023-06-06T04:20:11Z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