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<sst xmlns="http://schemas.openxmlformats.org/spreadsheetml/2006/main" count="131" uniqueCount="63">
  <si>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</si>
  <si>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</si>
  <si>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</si>
  <si>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</si>
  <si>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</si>
  <si>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</si>
  <si>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</si>
  <si>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</si>
  <si>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</si>
  <si>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</si>
  <si>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</si>
  <si>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</si>
  <si>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</si>
  <si>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</si>
  <si>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</si>
  <si>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</si>
  <si>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</si>
  <si>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</si>
  <si>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</si>
  <si>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</si>
  <si>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</si>
  <si>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</si>
  <si>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</si>
  <si>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</si>
  <si>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</si>
  <si>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</si>
  <si>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</si>
  <si>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</si>
  <si>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</si>
  <si>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</si>
  <si>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</si>
  <si>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</si>
  <si>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</si>
  <si>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</si>
  <si>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</si>
  <si>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</si>
  <si>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</si>
  <si>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</si>
  <si>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</si>
  <si>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</si>
  <si>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</si>
  <si>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</si>
  <si>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</si>
  <si>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</si>
  <si>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</si>
  <si>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</si>
  <si>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</si>
  <si>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</si>
  <si>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</si>
  <si>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</si>
  <si>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</si>
  <si>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</si>
  <si>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</si>
  <si>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</si>
  <si>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</si>
  <si>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 xml:space="preserve">Spare Parts </t>
  </si>
  <si>
    <r>
      <t>Name of Work:</t>
    </r>
    <r>
      <rPr>
        <b/>
        <sz val="11"/>
        <color indexed="60"/>
        <rFont val="Arial"/>
        <family val="2"/>
      </rPr>
      <t xml:space="preserve"> SPARE PARTS </t>
    </r>
  </si>
  <si>
    <r>
      <t xml:space="preserve">Contract No:  </t>
    </r>
    <r>
      <rPr>
        <b/>
        <sz val="11"/>
        <color indexed="60"/>
        <rFont val="Arial"/>
        <family val="2"/>
      </rPr>
      <t>IIP/</t>
    </r>
    <r>
      <rPr>
        <b/>
        <sz val="11"/>
        <color indexed="60"/>
        <rFont val="Arial"/>
        <family val="2"/>
      </rPr>
      <t>PUR/4/23-24/228/RRB/LSPD/PO</t>
    </r>
  </si>
  <si>
    <t>AD BASE PCB ASSEMBLY TRACE -1110</t>
  </si>
  <si>
    <t>EPC SPLIT MODULE FOR TRACE-1110</t>
  </si>
  <si>
    <t>EPC CARRIER MODULE FOR TRACE-1110</t>
  </si>
  <si>
    <t>AD-CHANNEL PCB ASSEMBLY TRACE-1110</t>
  </si>
  <si>
    <t>FID NEW AMPLIFIER ASSEMBLY TRACE-1110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</si>
</sst>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6"/>
      <color indexed="8"/>
      <name val="Calibri"/>
      <family val="2"/>
    </font>
    <font>
      <sz val="12"/>
      <color indexed="8"/>
      <name val="Courier New"/>
      <family val="3"/>
    </font>
    <font>
      <sz val="12"/>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2"/>
      <color rgb="FF000000"/>
      <name val="Courier New"/>
      <family val="3"/>
    </font>
    <font>
      <sz val="12"/>
      <color rgb="FF000000"/>
      <name val="Arial"/>
      <family val="2"/>
    </font>
    <font>
      <sz val="12"/>
      <color theme="1"/>
      <name val="Arial"/>
      <family val="2"/>
    </font>
    <font>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color indexed="63"/>
      </top>
      <bottom style="medium">
        <color rgb="FF80808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5" xfId="59" applyNumberFormat="1" applyFont="1" applyFill="1" applyBorder="1" applyAlignment="1">
      <alignment horizontal="center" vertical="top"/>
      <protection/>
    </xf>
    <xf numFmtId="0" fontId="19" fillId="0" borderId="10"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59" applyNumberFormat="1" applyFont="1" applyFill="1" applyBorder="1" applyAlignment="1">
      <alignment horizontal="left" wrapText="1" readingOrder="1"/>
      <protection/>
    </xf>
    <xf numFmtId="172" fontId="48" fillId="0" borderId="11" xfId="59" applyNumberFormat="1" applyFont="1" applyFill="1" applyBorder="1" applyAlignment="1">
      <alignment vertical="top"/>
      <protection/>
    </xf>
    <xf numFmtId="0" fontId="48" fillId="0" borderId="11" xfId="57" applyNumberFormat="1" applyFont="1" applyFill="1" applyBorder="1" applyAlignment="1">
      <alignment horizontal="left" vertical="top"/>
      <protection/>
    </xf>
    <xf numFmtId="0" fontId="77" fillId="0" borderId="19" xfId="59" applyNumberFormat="1" applyFont="1" applyFill="1" applyBorder="1" applyAlignment="1">
      <alignment horizontal="left" vertical="center" wrapText="1"/>
      <protection/>
    </xf>
    <xf numFmtId="0" fontId="78" fillId="0" borderId="23" xfId="0" applyFont="1" applyFill="1" applyBorder="1" applyAlignment="1">
      <alignment vertical="top" wrapText="1"/>
    </xf>
    <xf numFmtId="0" fontId="48" fillId="0" borderId="11" xfId="57" applyNumberFormat="1" applyFont="1" applyFill="1" applyBorder="1" applyAlignment="1">
      <alignment horizontal="left" vertical="center"/>
      <protection/>
    </xf>
    <xf numFmtId="0" fontId="78" fillId="0" borderId="24" xfId="0" applyFont="1" applyFill="1" applyBorder="1" applyAlignment="1">
      <alignment vertical="top" wrapText="1"/>
    </xf>
    <xf numFmtId="0" fontId="79" fillId="0" borderId="25" xfId="0" applyFont="1" applyFill="1" applyBorder="1" applyAlignment="1">
      <alignment horizontal="left" vertical="top" wrapText="1" indent="1"/>
    </xf>
    <xf numFmtId="0" fontId="79" fillId="0" borderId="26" xfId="0" applyFont="1" applyFill="1" applyBorder="1" applyAlignment="1">
      <alignment horizontal="left" vertical="top" wrapText="1" inden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8" customWidth="1"/>
    <col min="2" max="2" width="59.28125" style="28" customWidth="1"/>
    <col min="3" max="3" width="12.00390625" style="28" customWidth="1"/>
    <col min="4" max="4" width="12.421875" style="28" customWidth="1"/>
    <col min="5" max="5" width="11.00390625" style="28" customWidth="1"/>
    <col min="6" max="6" width="15.140625" style="28" hidden="1" customWidth="1"/>
    <col min="7" max="7" width="14.140625" style="28" hidden="1" customWidth="1"/>
    <col min="8" max="8" width="13.8515625" style="28" hidden="1" customWidth="1"/>
    <col min="9" max="10" width="12.140625" style="28" hidden="1" customWidth="1"/>
    <col min="11" max="11" width="19.57421875" style="28" hidden="1" customWidth="1"/>
    <col min="12" max="12" width="14.28125" style="28" hidden="1" customWidth="1"/>
    <col min="13" max="13" width="17.8515625" style="28" customWidth="1"/>
    <col min="14" max="14" width="13.7109375" style="52" hidden="1" customWidth="1"/>
    <col min="15" max="15" width="12.28125" style="28" customWidth="1"/>
    <col min="16" max="16" width="13.57421875" style="28" customWidth="1"/>
    <col min="17" max="17" width="13.8515625" style="28" customWidth="1"/>
    <col min="18" max="18" width="13.28125" style="28" customWidth="1"/>
    <col min="19" max="20" width="12.28125" style="28" hidden="1" customWidth="1"/>
    <col min="21" max="21" width="15.421875" style="28" hidden="1" customWidth="1"/>
    <col min="22" max="22" width="13.7109375" style="28" hidden="1" customWidth="1"/>
    <col min="23" max="23" width="13.57421875" style="28" hidden="1" customWidth="1"/>
    <col min="24" max="24" width="11.28125" style="28" hidden="1" customWidth="1"/>
    <col min="25" max="25" width="12.57421875" style="28" hidden="1" customWidth="1"/>
    <col min="26" max="26" width="12.28125" style="28" hidden="1" customWidth="1"/>
    <col min="27" max="51" width="9.140625" style="28" hidden="1" customWidth="1"/>
    <col min="52" max="52" width="10.28125" style="28" hidden="1" customWidth="1"/>
    <col min="53" max="53" width="18.421875" style="28" customWidth="1"/>
    <col min="54" max="54" width="19.8515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30" customHeight="1">
      <c r="A1" s="84" t="str">
        <f>B2&amp;" BoQ"</f>
        <v>Item Wise BoQ</v>
      </c>
      <c r="B1" s="84"/>
      <c r="C1" s="84"/>
      <c r="D1" s="84"/>
      <c r="E1" s="84"/>
      <c r="F1" s="84"/>
      <c r="G1" s="84"/>
      <c r="H1" s="84"/>
      <c r="I1" s="84"/>
      <c r="J1" s="84"/>
      <c r="K1" s="84"/>
      <c r="L1" s="84"/>
      <c r="O1" s="2"/>
      <c r="P1" s="2"/>
      <c r="Q1" s="3"/>
      <c r="IE1" s="3"/>
      <c r="IF1" s="3"/>
      <c r="IG1" s="3"/>
      <c r="IH1" s="3"/>
      <c r="II1" s="3"/>
    </row>
    <row r="2" spans="1:17" s="1" customFormat="1" ht="25.5" customHeight="1" hidden="1">
      <c r="A2" s="30" t="s">
        <v>3</v>
      </c>
      <c r="B2" s="30" t="s">
        <v>34</v>
      </c>
      <c r="C2" s="30" t="s">
        <v>4</v>
      </c>
      <c r="D2" s="30" t="s">
        <v>5</v>
      </c>
      <c r="E2" s="30" t="s">
        <v>6</v>
      </c>
      <c r="J2" s="4"/>
      <c r="K2" s="4"/>
      <c r="L2" s="4"/>
      <c r="O2" s="2"/>
      <c r="P2" s="2"/>
      <c r="Q2" s="3"/>
    </row>
    <row r="3" spans="1:243" s="1" customFormat="1" ht="30" customHeight="1" hidden="1">
      <c r="A3" s="1" t="s">
        <v>7</v>
      </c>
      <c r="IE3" s="3"/>
      <c r="IF3" s="3"/>
      <c r="IG3" s="3"/>
      <c r="IH3" s="3"/>
      <c r="II3" s="3"/>
    </row>
    <row r="4" spans="1:243" s="5" customFormat="1" ht="30" customHeight="1">
      <c r="A4" s="85" t="s">
        <v>51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8.5" customHeight="1">
      <c r="A8" s="31" t="s">
        <v>40</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8"/>
      <c r="IF8" s="8"/>
      <c r="IG8" s="8"/>
      <c r="IH8" s="8"/>
      <c r="II8" s="8"/>
    </row>
    <row r="9" spans="1:243" s="9" customFormat="1" ht="61.5" customHeight="1">
      <c r="A9" s="78" t="s">
        <v>39</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3" t="s">
        <v>15</v>
      </c>
      <c r="C11" s="53" t="s">
        <v>1</v>
      </c>
      <c r="D11" s="53" t="s">
        <v>16</v>
      </c>
      <c r="E11" s="53" t="s">
        <v>17</v>
      </c>
      <c r="F11" s="53" t="s">
        <v>47</v>
      </c>
      <c r="G11" s="53"/>
      <c r="H11" s="53"/>
      <c r="I11" s="53" t="s">
        <v>18</v>
      </c>
      <c r="J11" s="53" t="s">
        <v>19</v>
      </c>
      <c r="K11" s="53" t="s">
        <v>20</v>
      </c>
      <c r="L11" s="53" t="s">
        <v>21</v>
      </c>
      <c r="M11" s="54" t="s">
        <v>46</v>
      </c>
      <c r="N11" s="53" t="s">
        <v>48</v>
      </c>
      <c r="O11" s="53" t="s">
        <v>49</v>
      </c>
      <c r="P11" s="53" t="s">
        <v>45</v>
      </c>
      <c r="Q11" s="53" t="s">
        <v>44</v>
      </c>
      <c r="R11" s="53" t="s">
        <v>43</v>
      </c>
      <c r="S11" s="53" t="s">
        <v>22</v>
      </c>
      <c r="T11" s="53" t="s">
        <v>23</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42</v>
      </c>
      <c r="BB11" s="55" t="s">
        <v>41</v>
      </c>
      <c r="BC11" s="56" t="s">
        <v>38</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7</v>
      </c>
      <c r="N12" s="57">
        <v>8</v>
      </c>
      <c r="O12" s="57">
        <v>9</v>
      </c>
      <c r="P12" s="57">
        <v>10</v>
      </c>
      <c r="Q12" s="57">
        <v>11</v>
      </c>
      <c r="R12" s="57">
        <v>12</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13</v>
      </c>
      <c r="BB12" s="57">
        <v>14</v>
      </c>
      <c r="BC12" s="57">
        <v>15</v>
      </c>
      <c r="IE12" s="13"/>
      <c r="IF12" s="13"/>
      <c r="IG12" s="13"/>
      <c r="IH12" s="13"/>
      <c r="II12" s="13"/>
    </row>
    <row r="13" spans="1:243" s="22" customFormat="1" ht="22.5" customHeight="1" thickBot="1">
      <c r="A13" s="32">
        <v>1</v>
      </c>
      <c r="B13" s="77" t="s">
        <v>55</v>
      </c>
      <c r="C13" s="92"/>
      <c r="D13" s="93"/>
      <c r="E13" s="94"/>
      <c r="F13" s="33"/>
      <c r="G13" s="15"/>
      <c r="H13" s="15"/>
      <c r="I13" s="34"/>
      <c r="J13" s="16"/>
      <c r="K13" s="17"/>
      <c r="L13" s="17"/>
      <c r="M13" s="18"/>
      <c r="N13" s="19"/>
      <c r="O13" s="72"/>
      <c r="P13" s="20"/>
      <c r="Q13" s="73"/>
      <c r="R13" s="73"/>
      <c r="S13" s="21"/>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5"/>
      <c r="BB13" s="35"/>
      <c r="BC13" s="36"/>
      <c r="IE13" s="23">
        <v>1</v>
      </c>
      <c r="IF13" s="23" t="s">
        <v>24</v>
      </c>
      <c r="IG13" s="23" t="s">
        <v>25</v>
      </c>
      <c r="IH13" s="23">
        <v>10</v>
      </c>
      <c r="II13" s="23" t="s">
        <v>26</v>
      </c>
    </row>
    <row r="14" spans="1:243" s="22" customFormat="1" ht="24.75" customHeight="1" thickBot="1">
      <c r="A14" s="76">
        <v>1.01</v>
      </c>
      <c r="B14" s="99" t="s">
        <v>58</v>
      </c>
      <c r="C14" s="95" t="s">
        <v>25</v>
      </c>
      <c r="D14" s="96">
        <v>1</v>
      </c>
      <c r="E14" s="97" t="s">
        <v>50</v>
      </c>
      <c r="F14" s="62">
        <v>0</v>
      </c>
      <c r="G14" s="63"/>
      <c r="H14" s="64"/>
      <c r="I14" s="65" t="s">
        <v>28</v>
      </c>
      <c r="J14" s="66">
        <f>IF(I14="Less(-)",-1,1)</f>
        <v>1</v>
      </c>
      <c r="K14" s="67" t="s">
        <v>35</v>
      </c>
      <c r="L14" s="67" t="s">
        <v>6</v>
      </c>
      <c r="M14" s="68"/>
      <c r="N14" s="19"/>
      <c r="O14" s="72"/>
      <c r="P14" s="74"/>
      <c r="Q14" s="75"/>
      <c r="R14" s="75"/>
      <c r="S14" s="21"/>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9">
        <f>total_amount_ba($B$2,$D$2,D14,F14,J14,K14,M14)*D14</f>
        <v>0</v>
      </c>
      <c r="BB14" s="70">
        <f>BA14+SUM(N14:AZ14)</f>
        <v>0</v>
      </c>
      <c r="BC14" s="61" t="str">
        <f>SpellNumber(L14,BB14)</f>
        <v>INR Zero Only</v>
      </c>
      <c r="IE14" s="23"/>
      <c r="IF14" s="23"/>
      <c r="IG14" s="23"/>
      <c r="IH14" s="23"/>
      <c r="II14" s="23"/>
    </row>
    <row r="15" spans="1:243" s="22" customFormat="1" ht="22.5" customHeight="1" thickBot="1">
      <c r="A15" s="76">
        <v>1.02</v>
      </c>
      <c r="B15" s="100" t="s">
        <v>59</v>
      </c>
      <c r="C15" s="95" t="s">
        <v>52</v>
      </c>
      <c r="D15" s="98">
        <v>1</v>
      </c>
      <c r="E15" s="97" t="s">
        <v>50</v>
      </c>
      <c r="F15" s="62">
        <v>0</v>
      </c>
      <c r="G15" s="63"/>
      <c r="H15" s="64"/>
      <c r="I15" s="65" t="s">
        <v>28</v>
      </c>
      <c r="J15" s="66">
        <f>IF(I15="Less(-)",-1,1)</f>
        <v>1</v>
      </c>
      <c r="K15" s="67" t="s">
        <v>35</v>
      </c>
      <c r="L15" s="67" t="s">
        <v>6</v>
      </c>
      <c r="M15" s="68"/>
      <c r="N15" s="19"/>
      <c r="O15" s="72"/>
      <c r="P15" s="74"/>
      <c r="Q15" s="75"/>
      <c r="R15" s="75"/>
      <c r="S15" s="21"/>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9">
        <f>total_amount_ba($B$2,$D$2,D15,F15,J15,K15,M15)*D15</f>
        <v>0</v>
      </c>
      <c r="BB15" s="70">
        <f>BA15+SUM(N15:AZ15)</f>
        <v>0</v>
      </c>
      <c r="BC15" s="61" t="str">
        <f>SpellNumber(L15,BB15)</f>
        <v>INR Zero Only</v>
      </c>
      <c r="IE15" s="23"/>
      <c r="IF15" s="23"/>
      <c r="IG15" s="23"/>
      <c r="IH15" s="23"/>
      <c r="II15" s="23"/>
    </row>
    <row r="16" spans="1:243" s="22" customFormat="1" ht="26.25" customHeight="1" thickBot="1">
      <c r="A16" s="76">
        <v>1.03</v>
      </c>
      <c r="B16" s="100" t="s">
        <v>60</v>
      </c>
      <c r="C16" s="95" t="s">
        <v>53</v>
      </c>
      <c r="D16" s="98">
        <v>1</v>
      </c>
      <c r="E16" s="97" t="s">
        <v>50</v>
      </c>
      <c r="F16" s="62">
        <v>0</v>
      </c>
      <c r="G16" s="63"/>
      <c r="H16" s="64"/>
      <c r="I16" s="65" t="s">
        <v>28</v>
      </c>
      <c r="J16" s="66">
        <f>IF(I16="Less(-)",-1,1)</f>
        <v>1</v>
      </c>
      <c r="K16" s="67" t="s">
        <v>35</v>
      </c>
      <c r="L16" s="67" t="s">
        <v>6</v>
      </c>
      <c r="M16" s="68"/>
      <c r="N16" s="19"/>
      <c r="O16" s="72"/>
      <c r="P16" s="74"/>
      <c r="Q16" s="75"/>
      <c r="R16" s="75"/>
      <c r="S16" s="21"/>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9">
        <f>total_amount_ba($B$2,$D$2,D16,F16,J16,K16,M16)*D16</f>
        <v>0</v>
      </c>
      <c r="BB16" s="70">
        <f>BA16+SUM(N16:AZ16)</f>
        <v>0</v>
      </c>
      <c r="BC16" s="61" t="str">
        <f>SpellNumber(L16,BB16)</f>
        <v>INR Zero Only</v>
      </c>
      <c r="IE16" s="23"/>
      <c r="IF16" s="23"/>
      <c r="IG16" s="23"/>
      <c r="IH16" s="23"/>
      <c r="II16" s="23"/>
    </row>
    <row r="17" spans="1:243" s="22" customFormat="1" ht="23.25" customHeight="1" thickBot="1">
      <c r="A17" s="76">
        <v>1.04</v>
      </c>
      <c r="B17" s="100" t="s">
        <v>61</v>
      </c>
      <c r="C17" s="95" t="s">
        <v>54</v>
      </c>
      <c r="D17" s="98">
        <v>1</v>
      </c>
      <c r="E17" s="97" t="s">
        <v>50</v>
      </c>
      <c r="F17" s="62">
        <v>0</v>
      </c>
      <c r="G17" s="63"/>
      <c r="H17" s="64"/>
      <c r="I17" s="65" t="s">
        <v>28</v>
      </c>
      <c r="J17" s="66">
        <f>IF(I17="Less(-)",-1,1)</f>
        <v>1</v>
      </c>
      <c r="K17" s="67" t="s">
        <v>35</v>
      </c>
      <c r="L17" s="67" t="s">
        <v>6</v>
      </c>
      <c r="M17" s="68"/>
      <c r="N17" s="19"/>
      <c r="O17" s="72"/>
      <c r="P17" s="74"/>
      <c r="Q17" s="75"/>
      <c r="R17" s="75"/>
      <c r="S17" s="21"/>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9">
        <f>total_amount_ba($B$2,$D$2,D17,F17,J17,K17,M17)*D17</f>
        <v>0</v>
      </c>
      <c r="BB17" s="70">
        <f>BA17+SUM(N17:AZ17)</f>
        <v>0</v>
      </c>
      <c r="BC17" s="61" t="str">
        <f>SpellNumber(L17,BB17)</f>
        <v>INR Zero Only</v>
      </c>
      <c r="IE17" s="23"/>
      <c r="IF17" s="23"/>
      <c r="IG17" s="23"/>
      <c r="IH17" s="23"/>
      <c r="II17" s="23"/>
    </row>
    <row r="18" spans="1:243" s="22" customFormat="1" ht="23.25" customHeight="1" thickBot="1">
      <c r="A18" s="76">
        <v>1.05</v>
      </c>
      <c r="B18" s="100" t="s">
        <v>62</v>
      </c>
      <c r="C18" s="95" t="s">
        <v>30</v>
      </c>
      <c r="D18" s="96">
        <v>1</v>
      </c>
      <c r="E18" s="97" t="s">
        <v>50</v>
      </c>
      <c r="F18" s="62">
        <v>0</v>
      </c>
      <c r="G18" s="63"/>
      <c r="H18" s="64"/>
      <c r="I18" s="65" t="s">
        <v>28</v>
      </c>
      <c r="J18" s="66">
        <f>IF(I18="Less(-)",-1,1)</f>
        <v>1</v>
      </c>
      <c r="K18" s="67" t="s">
        <v>35</v>
      </c>
      <c r="L18" s="67" t="s">
        <v>6</v>
      </c>
      <c r="M18" s="68"/>
      <c r="N18" s="19"/>
      <c r="O18" s="72"/>
      <c r="P18" s="74"/>
      <c r="Q18" s="75"/>
      <c r="R18" s="75"/>
      <c r="S18" s="21"/>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9">
        <f>total_amount_ba($B$2,$D$2,D18,F18,J18,K18,M18)*D18</f>
        <v>0</v>
      </c>
      <c r="BB18" s="70">
        <f>BA18+SUM(N18:AZ18)</f>
        <v>0</v>
      </c>
      <c r="BC18" s="61" t="str">
        <f>SpellNumber(L18,BB18)</f>
        <v>INR Zero Only</v>
      </c>
      <c r="IE18" s="23"/>
      <c r="IF18" s="23"/>
      <c r="IG18" s="23"/>
      <c r="IH18" s="23"/>
      <c r="II18" s="23"/>
    </row>
    <row r="19" spans="1:243" s="22" customFormat="1" ht="34.5" customHeight="1">
      <c r="A19" s="37" t="s">
        <v>31</v>
      </c>
      <c r="B19" s="38"/>
      <c r="C19" s="39"/>
      <c r="D19" s="40"/>
      <c r="E19" s="40"/>
      <c r="F19" s="40"/>
      <c r="G19" s="40"/>
      <c r="H19" s="41"/>
      <c r="I19" s="41"/>
      <c r="J19" s="41"/>
      <c r="K19" s="41"/>
      <c r="L19" s="42"/>
      <c r="P19" s="71"/>
      <c r="Q19" s="71"/>
      <c r="R19" s="71"/>
      <c r="BA19" s="60">
        <f>SUM(BA13:BA18)</f>
        <v>0</v>
      </c>
      <c r="BB19" s="60">
        <f>SUM(BB13:BB18)</f>
        <v>0</v>
      </c>
      <c r="BC19" s="36" t="str">
        <f>SpellNumber($E$2,BB19)</f>
        <v>INR Zero Only</v>
      </c>
      <c r="IE19" s="23">
        <v>4</v>
      </c>
      <c r="IF19" s="23" t="s">
        <v>29</v>
      </c>
      <c r="IG19" s="23" t="s">
        <v>30</v>
      </c>
      <c r="IH19" s="23">
        <v>10</v>
      </c>
      <c r="II19" s="23" t="s">
        <v>27</v>
      </c>
    </row>
    <row r="20" spans="1:243" s="26" customFormat="1" ht="54.75" customHeight="1" hidden="1">
      <c r="A20" s="38" t="s">
        <v>37</v>
      </c>
      <c r="B20" s="43"/>
      <c r="C20" s="24"/>
      <c r="D20" s="44"/>
      <c r="E20" s="45" t="s">
        <v>32</v>
      </c>
      <c r="F20" s="58"/>
      <c r="G20" s="46"/>
      <c r="H20" s="25"/>
      <c r="I20" s="25"/>
      <c r="J20" s="25"/>
      <c r="K20" s="47"/>
      <c r="L20" s="48"/>
      <c r="M20" s="49" t="s">
        <v>33</v>
      </c>
      <c r="O20" s="22"/>
      <c r="P20" s="22"/>
      <c r="Q20" s="22"/>
      <c r="R20" s="22"/>
      <c r="S20" s="22"/>
      <c r="BA20" s="59">
        <f>IF(ISBLANK(F20),0,IF(E20="Excess (+)",ROUND(BA19+(BA19*F20),2),IF(E20="Less (-)",ROUND(BA19+(BA19*F20*(-1)),2),0)))</f>
        <v>0</v>
      </c>
      <c r="BB20" s="50">
        <f>ROUND(BA20,0)</f>
        <v>0</v>
      </c>
      <c r="BC20" s="51" t="str">
        <f>SpellNumber(L20,BB20)</f>
        <v> Zero Only</v>
      </c>
      <c r="IE20" s="27"/>
      <c r="IF20" s="27"/>
      <c r="IG20" s="27"/>
      <c r="IH20" s="27"/>
      <c r="II20" s="27"/>
    </row>
    <row r="21" spans="1:243" s="26" customFormat="1" ht="33.75" customHeight="1">
      <c r="A21" s="37" t="s">
        <v>36</v>
      </c>
      <c r="B21" s="37"/>
      <c r="C21" s="81" t="str">
        <f>SpellNumber($E$2,BB19)</f>
        <v>INR Zero Only</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3"/>
      <c r="IE21" s="27"/>
      <c r="IF21" s="27"/>
      <c r="IG21" s="27"/>
      <c r="IH21" s="27"/>
      <c r="II21" s="27"/>
    </row>
    <row r="22" spans="3:243" s="12" customFormat="1" ht="15">
      <c r="C22" s="28"/>
      <c r="D22" s="28"/>
      <c r="E22" s="28"/>
      <c r="F22" s="28"/>
      <c r="G22" s="28"/>
      <c r="H22" s="28"/>
      <c r="I22" s="28"/>
      <c r="J22" s="28"/>
      <c r="K22" s="28"/>
      <c r="L22" s="28"/>
      <c r="M22" s="28"/>
      <c r="O22" s="28"/>
      <c r="BA22" s="28"/>
      <c r="BC22" s="28"/>
      <c r="IE22" s="13"/>
      <c r="IF22" s="13"/>
      <c r="IG22" s="13"/>
      <c r="IH22" s="13"/>
      <c r="II22" s="13"/>
    </row>
  </sheetData>
  <sheetProtection password="E491" sheet="1" selectLockedCells="1"/>
  <mergeCells count="8">
    <mergeCell ref="A9:BC9"/>
    <mergeCell ref="C21:BC21"/>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allowBlank="1" showInputMessage="1" showErrorMessage="1" sqref="L16 L17 L13 L14 L15 L18">
      <formula1>"INR"</formula1>
    </dataValidation>
    <dataValidation type="decimal" allowBlank="1" showInputMessage="1" showErrorMessage="1" promptTitle="Quantity" prompt="Please enter the Quantity for this item. " errorTitle="Invalid Entry" error="Only Numeric Values are allowed. " sqref="D13 F13:F18">
      <formula1>0</formula1>
      <formula2>999999999999999</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2023-07-05T05:32:19Z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