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<sst xmlns="http://schemas.openxmlformats.org/spreadsheetml/2006/main" count="125" uniqueCount="61">
  <si>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</si>
  <si>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</si>
  <si>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</si>
  <si>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</si>
  <si>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</si>
  <si>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</si>
  <si>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</si>
  <si>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</si>
  <si>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</si>
  <si>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</si>
  <si>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</si>
  <si>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</si>
  <si>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</si>
  <si>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</si>
  <si>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</si>
  <si>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</si>
  <si>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</si>
  <si>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</si>
  <si>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</si>
  <si>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</si>
  <si>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</si>
  <si>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</si>
  <si>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</si>
  <si>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</si>
  <si>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</si>
  <si>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</si>
  <si>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</si>
  <si>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</si>
  <si>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</si>
  <si>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</si>
  <si>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</si>
  <si>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</si>
  <si>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</si>
  <si>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</si>
  <si>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</si>
  <si>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</si>
  <si>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</si>
  <si>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</si>
  <si>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</si>
  <si>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</si>
  <si>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</si>
  <si>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</si>
  <si>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</si>
  <si>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</si>
  <si>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</si>
  <si>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</si>
  <si>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</si>
  <si>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</si>
  <si>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</si>
  <si>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</si>
  <si>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</si>
  <si>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</si>
  <si>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</si>
  <si>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</si>
  <si>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</si>
  <si>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r>
      <t>Name of Work:</t>
    </r>
    <r>
      <rPr>
        <b/>
        <sz val="11"/>
        <color indexed="60"/>
        <rFont val="Arial"/>
        <family val="2"/>
      </rPr>
      <t xml:space="preserve"> SPARE PARTS </t>
    </r>
  </si>
  <si>
    <t xml:space="preserve">SPARE PARTS </t>
  </si>
  <si>
    <t>Contract No:  PUR/4/23-24/597/LSPD/DPLKK/PO</t>
  </si>
  <si>
    <t xml:space="preserve">DIGITAL SENSOR </t>
  </si>
  <si>
    <t xml:space="preserve">ORIFICE </t>
  </si>
  <si>
    <t>VALVE SEAT (VITON)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</si>
</sst>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8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b/>
      <sz val="11"/>
      <color indexed="23"/>
      <name val="Arial"/>
      <family val="2"/>
    </font>
    <font>
      <b/>
      <u val="single"/>
      <sz val="16"/>
      <color indexed="10"/>
      <name val="Arial"/>
      <family val="2"/>
    </font>
    <font>
      <b/>
      <sz val="24"/>
      <color indexed="8"/>
      <name val="Calibri"/>
      <family val="2"/>
    </font>
    <font>
      <b/>
      <sz val="20"/>
      <name val="Arial"/>
      <family val="2"/>
    </font>
    <font>
      <b/>
      <sz val="22"/>
      <name val="Arial"/>
      <family val="2"/>
    </font>
    <font>
      <sz val="20"/>
      <color indexed="8"/>
      <name val="Courier New"/>
      <family val="3"/>
    </font>
    <font>
      <b/>
      <sz val="2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b/>
      <sz val="11"/>
      <color theme="0" tint="-0.4999699890613556"/>
      <name val="Arial"/>
      <family val="2"/>
    </font>
    <font>
      <b/>
      <u val="single"/>
      <sz val="16"/>
      <color rgb="FFFF0000"/>
      <name val="Arial"/>
      <family val="2"/>
    </font>
    <font>
      <b/>
      <sz val="24"/>
      <color theme="1"/>
      <name val="Calibri"/>
      <family val="2"/>
    </font>
    <font>
      <sz val="20"/>
      <color rgb="FF000000"/>
      <name val="Courier New"/>
      <family val="3"/>
    </font>
    <font>
      <b/>
      <sz val="20"/>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color indexed="63"/>
      </left>
      <right>
        <color indexed="63"/>
      </right>
      <top>
        <color indexed="63"/>
      </top>
      <bottom style="thin"/>
    </border>
    <border>
      <left style="thin"/>
      <right/>
      <top>
        <color indexed="63"/>
      </top>
      <bottom/>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07">
    <xf numFmtId="0" fontId="0" fillId="0" borderId="0" xfId="0" applyFont="1" applyAlignment="1">
      <alignment/>
    </xf>
    <xf numFmtId="0" fontId="3" fillId="0" borderId="0" xfId="57" applyNumberFormat="1" applyFont="1" applyFill="1" applyBorder="1" applyAlignment="1">
      <alignment vertical="center"/>
      <protection/>
    </xf>
    <xf numFmtId="0" fontId="67" fillId="0" borderId="0" xfId="57" applyNumberFormat="1" applyFont="1" applyFill="1" applyBorder="1" applyAlignment="1" applyProtection="1">
      <alignment vertical="center"/>
      <protection locked="0"/>
    </xf>
    <xf numFmtId="0" fontId="67"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8"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7"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7"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7"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7" fillId="0" borderId="0" xfId="57" applyNumberFormat="1" applyFont="1" applyFill="1" applyAlignment="1">
      <alignment vertical="top"/>
      <protection/>
    </xf>
    <xf numFmtId="0" fontId="69"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7" fillId="0" borderId="0" xfId="57" applyNumberFormat="1" applyFont="1" applyFill="1" applyAlignment="1" applyProtection="1">
      <alignment vertical="top"/>
      <protection/>
    </xf>
    <xf numFmtId="0" fontId="0" fillId="0" borderId="0" xfId="57" applyNumberFormat="1" applyFill="1">
      <alignment/>
      <protection/>
    </xf>
    <xf numFmtId="0" fontId="70" fillId="0" borderId="0" xfId="57" applyNumberFormat="1" applyFont="1" applyFill="1">
      <alignment/>
      <protection/>
    </xf>
    <xf numFmtId="0" fontId="71"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2" fillId="33" borderId="10" xfId="59" applyNumberFormat="1" applyFont="1" applyFill="1" applyBorder="1" applyAlignment="1" applyProtection="1">
      <alignment vertical="center" wrapText="1"/>
      <protection locked="0"/>
    </xf>
    <xf numFmtId="0" fontId="69"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5"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3" fillId="34" borderId="10" xfId="59" applyNumberFormat="1" applyFont="1" applyFill="1" applyBorder="1" applyAlignment="1">
      <alignment horizontal="center" vertical="top" wrapText="1"/>
      <protection/>
    </xf>
    <xf numFmtId="0" fontId="73"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4" fillId="33" borderId="10" xfId="64" applyNumberFormat="1" applyFont="1" applyFill="1" applyBorder="1" applyAlignment="1">
      <alignment horizontal="center" vertical="center"/>
    </xf>
    <xf numFmtId="0" fontId="75" fillId="0" borderId="16" xfId="59" applyNumberFormat="1" applyFont="1" applyFill="1" applyBorder="1" applyAlignment="1">
      <alignment horizontal="right" vertical="top"/>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2" fillId="0" borderId="17" xfId="59" applyNumberFormat="1" applyFont="1" applyFill="1" applyBorder="1" applyAlignment="1">
      <alignment horizontal="left" vertical="top"/>
      <protection/>
    </xf>
    <xf numFmtId="0" fontId="6" fillId="0" borderId="18" xfId="59" applyNumberFormat="1" applyFont="1" applyFill="1" applyBorder="1" applyAlignment="1">
      <alignment vertical="top"/>
      <protection/>
    </xf>
    <xf numFmtId="2" fontId="6" fillId="0" borderId="17" xfId="59" applyNumberFormat="1" applyFont="1" applyFill="1" applyBorder="1" applyAlignment="1">
      <alignment vertical="top"/>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0" fontId="2" fillId="0" borderId="18" xfId="59" applyNumberFormat="1" applyFont="1" applyFill="1" applyBorder="1" applyAlignment="1">
      <alignment horizontal="left" vertical="top"/>
      <protection/>
    </xf>
    <xf numFmtId="2" fontId="2" fillId="0" borderId="11" xfId="59" applyNumberFormat="1" applyFont="1" applyFill="1" applyBorder="1" applyAlignment="1">
      <alignment vertical="center"/>
      <protection/>
    </xf>
    <xf numFmtId="0" fontId="2" fillId="0" borderId="11" xfId="59" applyNumberFormat="1" applyFont="1" applyFill="1" applyBorder="1" applyAlignment="1">
      <alignment vertical="center"/>
      <protection/>
    </xf>
    <xf numFmtId="0" fontId="2" fillId="0" borderId="11" xfId="57" applyNumberFormat="1" applyFont="1" applyFill="1" applyBorder="1" applyAlignment="1">
      <alignment vertical="center"/>
      <protection/>
    </xf>
    <xf numFmtId="0" fontId="2" fillId="0" borderId="0" xfId="57" applyNumberFormat="1" applyFont="1" applyFill="1" applyAlignment="1">
      <alignment vertical="top"/>
      <protection/>
    </xf>
    <xf numFmtId="0" fontId="76" fillId="0" borderId="0" xfId="57" applyNumberFormat="1" applyFont="1" applyFill="1" applyAlignment="1">
      <alignment vertical="top"/>
      <protection/>
    </xf>
    <xf numFmtId="0" fontId="2" fillId="0" borderId="19" xfId="59" applyNumberFormat="1" applyFont="1" applyFill="1" applyBorder="1" applyAlignment="1">
      <alignment vertical="top"/>
      <protection/>
    </xf>
    <xf numFmtId="0" fontId="2" fillId="0" borderId="0" xfId="59" applyNumberFormat="1" applyFont="1" applyFill="1" applyBorder="1" applyAlignment="1">
      <alignment vertical="top"/>
      <protection/>
    </xf>
    <xf numFmtId="0" fontId="2" fillId="0" borderId="18" xfId="59" applyNumberFormat="1" applyFont="1" applyFill="1" applyBorder="1" applyAlignment="1">
      <alignment vertical="top"/>
      <protection/>
    </xf>
    <xf numFmtId="0" fontId="2" fillId="0" borderId="0" xfId="57" applyNumberFormat="1" applyFont="1" applyFill="1" applyBorder="1" applyAlignment="1">
      <alignment vertical="top"/>
      <protection/>
    </xf>
    <xf numFmtId="0" fontId="2" fillId="0" borderId="14"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6" fillId="33" borderId="20"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7"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8" fillId="0" borderId="18"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172"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0" fontId="2" fillId="0" borderId="12" xfId="57" applyNumberFormat="1" applyFont="1" applyFill="1" applyBorder="1" applyAlignment="1" applyProtection="1">
      <alignment horizontal="right" vertical="top"/>
      <protection locked="0"/>
    </xf>
    <xf numFmtId="2" fontId="2" fillId="0" borderId="10" xfId="57" applyNumberFormat="1" applyFont="1" applyFill="1" applyBorder="1" applyAlignment="1" applyProtection="1">
      <alignment vertical="center"/>
      <protection locked="0"/>
    </xf>
    <xf numFmtId="172" fontId="2" fillId="0" borderId="16" xfId="59" applyNumberFormat="1" applyFont="1" applyFill="1" applyBorder="1" applyAlignment="1">
      <alignment horizontal="right" vertical="top"/>
      <protection/>
    </xf>
    <xf numFmtId="0" fontId="76" fillId="0" borderId="11" xfId="57" applyNumberFormat="1" applyFont="1" applyFill="1" applyBorder="1" applyAlignment="1">
      <alignment vertical="center"/>
      <protection/>
    </xf>
    <xf numFmtId="0" fontId="78" fillId="0" borderId="11" xfId="0" applyFont="1" applyFill="1" applyBorder="1" applyAlignment="1">
      <alignment horizontal="left" vertical="top" wrapText="1" indent="1"/>
    </xf>
    <xf numFmtId="0" fontId="2" fillId="0" borderId="11" xfId="57" applyNumberFormat="1" applyFont="1" applyFill="1" applyBorder="1" applyAlignment="1">
      <alignment vertical="top"/>
      <protection/>
    </xf>
    <xf numFmtId="0" fontId="76" fillId="0" borderId="11" xfId="57" applyNumberFormat="1" applyFont="1" applyFill="1" applyBorder="1" applyAlignment="1">
      <alignment vertical="top"/>
      <protection/>
    </xf>
    <xf numFmtId="0" fontId="47" fillId="0" borderId="10" xfId="59" applyNumberFormat="1" applyFont="1" applyFill="1" applyBorder="1" applyAlignment="1">
      <alignment horizontal="center" vertical="top"/>
      <protection/>
    </xf>
    <xf numFmtId="0" fontId="47" fillId="0" borderId="10" xfId="59" applyNumberFormat="1" applyFont="1" applyFill="1" applyBorder="1" applyAlignment="1">
      <alignment vertical="top" wrapText="1"/>
      <protection/>
    </xf>
    <xf numFmtId="0" fontId="47" fillId="0" borderId="11" xfId="59" applyNumberFormat="1" applyFont="1" applyFill="1" applyBorder="1" applyAlignment="1">
      <alignment horizontal="center" vertical="center"/>
      <protection/>
    </xf>
    <xf numFmtId="0" fontId="79" fillId="0" borderId="10" xfId="59" applyNumberFormat="1" applyFont="1" applyFill="1" applyBorder="1" applyAlignment="1">
      <alignment horizontal="left" wrapText="1" readingOrder="1"/>
      <protection/>
    </xf>
    <xf numFmtId="0" fontId="80" fillId="0" borderId="11" xfId="59" applyNumberFormat="1" applyFont="1" applyFill="1" applyBorder="1" applyAlignment="1">
      <alignment horizontal="left" vertical="center" wrapText="1"/>
      <protection/>
    </xf>
    <xf numFmtId="2" fontId="47" fillId="0" borderId="11" xfId="59" applyNumberFormat="1" applyFont="1" applyFill="1" applyBorder="1" applyAlignment="1">
      <alignment vertical="center"/>
      <protection/>
    </xf>
    <xf numFmtId="0" fontId="47" fillId="0" borderId="11" xfId="57" applyNumberFormat="1" applyFont="1" applyFill="1" applyBorder="1" applyAlignment="1">
      <alignment horizontal="left" vertical="center"/>
      <protection/>
    </xf>
    <xf numFmtId="2" fontId="47" fillId="0" borderId="11" xfId="59" applyNumberFormat="1" applyFont="1" applyFill="1" applyBorder="1" applyAlignment="1">
      <alignment horizontal="right" vertical="center"/>
      <protection/>
    </xf>
    <xf numFmtId="2" fontId="48" fillId="0" borderId="11" xfId="58" applyNumberFormat="1" applyFont="1" applyFill="1" applyBorder="1" applyAlignment="1">
      <alignment horizontal="right" vertical="center"/>
      <protection/>
    </xf>
    <xf numFmtId="0" fontId="47" fillId="0" borderId="11" xfId="59" applyNumberFormat="1" applyFont="1" applyFill="1" applyBorder="1" applyAlignment="1">
      <alignment vertical="center" wrapText="1"/>
      <protection/>
    </xf>
    <xf numFmtId="0" fontId="47" fillId="0" borderId="17" xfId="59" applyNumberFormat="1" applyFont="1" applyFill="1" applyBorder="1" applyAlignment="1">
      <alignment vertical="top" wrapText="1"/>
      <protection/>
    </xf>
    <xf numFmtId="0" fontId="50" fillId="0" borderId="0" xfId="57" applyNumberFormat="1" applyFont="1" applyFill="1" applyBorder="1" applyAlignment="1">
      <alignment horizontal="left" vertical="center" wrapText="1"/>
      <protection/>
    </xf>
    <xf numFmtId="0" fontId="78" fillId="0" borderId="11" xfId="0"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3" customWidth="1"/>
    <col min="2" max="2" width="75.003906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7"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73" t="str">
        <f>B2&amp;" BoQ"</f>
        <v>Item Wise BoQ</v>
      </c>
      <c r="B1" s="73"/>
      <c r="C1" s="73"/>
      <c r="D1" s="73"/>
      <c r="E1" s="73"/>
      <c r="F1" s="73"/>
      <c r="G1" s="73"/>
      <c r="H1" s="73"/>
      <c r="I1" s="73"/>
      <c r="J1" s="73"/>
      <c r="K1" s="73"/>
      <c r="L1" s="73"/>
      <c r="O1" s="2"/>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74" t="s">
        <v>52</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 customHeight="1">
      <c r="A5" s="74" t="s">
        <v>55</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6"/>
      <c r="IF5" s="6"/>
      <c r="IG5" s="6"/>
      <c r="IH5" s="6"/>
      <c r="II5" s="6"/>
    </row>
    <row r="6" spans="1:243" s="5" customFormat="1" ht="30" customHeight="1">
      <c r="A6" s="105" t="s">
        <v>57</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IE6" s="6"/>
      <c r="IF6" s="6"/>
      <c r="IG6" s="6"/>
      <c r="IH6" s="6"/>
      <c r="II6" s="6"/>
    </row>
    <row r="7" spans="1:243" s="5" customFormat="1" ht="29.25" customHeight="1" hidden="1">
      <c r="A7" s="76" t="s">
        <v>8</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58.5" customHeight="1">
      <c r="A8" s="26" t="s">
        <v>41</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8"/>
      <c r="IF8" s="8"/>
      <c r="IG8" s="8"/>
      <c r="IH8" s="8"/>
      <c r="II8" s="8"/>
    </row>
    <row r="9" spans="1:243" s="9" customFormat="1" ht="61.5" customHeight="1">
      <c r="A9" s="66" t="s">
        <v>40</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8" t="s">
        <v>15</v>
      </c>
      <c r="C11" s="38" t="s">
        <v>1</v>
      </c>
      <c r="D11" s="38" t="s">
        <v>16</v>
      </c>
      <c r="E11" s="38" t="s">
        <v>17</v>
      </c>
      <c r="F11" s="38" t="s">
        <v>48</v>
      </c>
      <c r="G11" s="38"/>
      <c r="H11" s="38"/>
      <c r="I11" s="38" t="s">
        <v>18</v>
      </c>
      <c r="J11" s="38" t="s">
        <v>19</v>
      </c>
      <c r="K11" s="38" t="s">
        <v>20</v>
      </c>
      <c r="L11" s="38" t="s">
        <v>21</v>
      </c>
      <c r="M11" s="39" t="s">
        <v>47</v>
      </c>
      <c r="N11" s="38" t="s">
        <v>49</v>
      </c>
      <c r="O11" s="38" t="s">
        <v>50</v>
      </c>
      <c r="P11" s="38" t="s">
        <v>46</v>
      </c>
      <c r="Q11" s="38" t="s">
        <v>45</v>
      </c>
      <c r="R11" s="38" t="s">
        <v>44</v>
      </c>
      <c r="S11" s="38" t="s">
        <v>22</v>
      </c>
      <c r="T11" s="38" t="s">
        <v>23</v>
      </c>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40" t="s">
        <v>43</v>
      </c>
      <c r="BB11" s="40" t="s">
        <v>42</v>
      </c>
      <c r="BC11" s="41" t="s">
        <v>39</v>
      </c>
      <c r="IE11" s="13"/>
      <c r="IF11" s="13"/>
      <c r="IG11" s="13"/>
      <c r="IH11" s="13"/>
      <c r="II11" s="13"/>
    </row>
    <row r="12" spans="1:243" s="12" customFormat="1" ht="30" customHeight="1">
      <c r="A12" s="14">
        <v>1</v>
      </c>
      <c r="B12" s="42">
        <v>2</v>
      </c>
      <c r="C12" s="42">
        <v>3</v>
      </c>
      <c r="D12" s="42">
        <v>4</v>
      </c>
      <c r="E12" s="42">
        <v>5</v>
      </c>
      <c r="F12" s="42">
        <v>6</v>
      </c>
      <c r="G12" s="42">
        <v>7</v>
      </c>
      <c r="H12" s="42">
        <v>8</v>
      </c>
      <c r="I12" s="42">
        <v>9</v>
      </c>
      <c r="J12" s="42">
        <v>10</v>
      </c>
      <c r="K12" s="42">
        <v>11</v>
      </c>
      <c r="L12" s="42">
        <v>12</v>
      </c>
      <c r="M12" s="42">
        <v>7</v>
      </c>
      <c r="N12" s="42">
        <v>8</v>
      </c>
      <c r="O12" s="42">
        <v>9</v>
      </c>
      <c r="P12" s="42">
        <v>10</v>
      </c>
      <c r="Q12" s="42">
        <v>11</v>
      </c>
      <c r="R12" s="42">
        <v>12</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2">
        <v>13</v>
      </c>
      <c r="BB12" s="42">
        <v>14</v>
      </c>
      <c r="BC12" s="42">
        <v>15</v>
      </c>
      <c r="IE12" s="13"/>
      <c r="IF12" s="13"/>
      <c r="IG12" s="13"/>
      <c r="IH12" s="13"/>
      <c r="II12" s="13"/>
    </row>
    <row r="13" spans="1:243" s="17" customFormat="1" ht="45" customHeight="1">
      <c r="A13" s="94">
        <v>1</v>
      </c>
      <c r="B13" s="95" t="s">
        <v>56</v>
      </c>
      <c r="C13" s="97"/>
      <c r="D13" s="81"/>
      <c r="E13" s="82"/>
      <c r="F13" s="81"/>
      <c r="G13" s="83"/>
      <c r="H13" s="83"/>
      <c r="I13" s="84"/>
      <c r="J13" s="85"/>
      <c r="K13" s="86"/>
      <c r="L13" s="86"/>
      <c r="M13" s="20"/>
      <c r="N13" s="87"/>
      <c r="O13" s="88"/>
      <c r="P13" s="15"/>
      <c r="Q13" s="87"/>
      <c r="R13" s="87"/>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89"/>
      <c r="BB13" s="89"/>
      <c r="BC13" s="36"/>
      <c r="IE13" s="18">
        <v>1</v>
      </c>
      <c r="IF13" s="18" t="s">
        <v>24</v>
      </c>
      <c r="IG13" s="18" t="s">
        <v>25</v>
      </c>
      <c r="IH13" s="18">
        <v>10</v>
      </c>
      <c r="II13" s="18" t="s">
        <v>26</v>
      </c>
    </row>
    <row r="14" spans="1:243" s="59" customFormat="1" ht="38.25" customHeight="1">
      <c r="A14" s="96">
        <v>1.01</v>
      </c>
      <c r="B14" s="106" t="s">
        <v>58</v>
      </c>
      <c r="C14" s="98" t="s">
        <v>25</v>
      </c>
      <c r="D14" s="99">
        <v>4</v>
      </c>
      <c r="E14" s="100" t="s">
        <v>51</v>
      </c>
      <c r="F14" s="57">
        <v>0</v>
      </c>
      <c r="G14" s="45"/>
      <c r="H14" s="46"/>
      <c r="I14" s="58" t="s">
        <v>28</v>
      </c>
      <c r="J14" s="59">
        <f>IF(I14="Less(-)",-1,1)</f>
        <v>1</v>
      </c>
      <c r="K14" s="47" t="s">
        <v>36</v>
      </c>
      <c r="L14" s="47" t="s">
        <v>6</v>
      </c>
      <c r="M14" s="54"/>
      <c r="N14" s="50"/>
      <c r="O14" s="50"/>
      <c r="P14" s="55"/>
      <c r="Q14" s="55"/>
      <c r="R14" s="55"/>
      <c r="S14" s="48"/>
      <c r="T14" s="48"/>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101">
        <f>total_amount_ba($B$2,$D$2,D14,F14,J14,K14,M14)*D14</f>
        <v>0</v>
      </c>
      <c r="BB14" s="102">
        <f>BA14+SUM(N14:AZ14)</f>
        <v>0</v>
      </c>
      <c r="BC14" s="103" t="str">
        <f>SpellNumber(L14,BB14)</f>
        <v>INR Zero Only</v>
      </c>
      <c r="IE14" s="90">
        <v>1.01</v>
      </c>
      <c r="IF14" s="90" t="s">
        <v>29</v>
      </c>
      <c r="IG14" s="90" t="s">
        <v>25</v>
      </c>
      <c r="IH14" s="90">
        <v>123.223</v>
      </c>
      <c r="II14" s="90" t="s">
        <v>27</v>
      </c>
    </row>
    <row r="15" spans="1:243" s="59" customFormat="1" ht="38.25" customHeight="1">
      <c r="A15" s="96">
        <v>1.02</v>
      </c>
      <c r="B15" s="91" t="s">
        <v>59</v>
      </c>
      <c r="C15" s="98" t="s">
        <v>53</v>
      </c>
      <c r="D15" s="99">
        <v>2</v>
      </c>
      <c r="E15" s="100" t="s">
        <v>51</v>
      </c>
      <c r="F15" s="57">
        <v>0</v>
      </c>
      <c r="G15" s="45"/>
      <c r="H15" s="46"/>
      <c r="I15" s="58" t="s">
        <v>28</v>
      </c>
      <c r="J15" s="59">
        <f>IF(I15="Less(-)",-1,1)</f>
        <v>1</v>
      </c>
      <c r="K15" s="47" t="s">
        <v>36</v>
      </c>
      <c r="L15" s="47" t="s">
        <v>6</v>
      </c>
      <c r="M15" s="54"/>
      <c r="N15" s="50"/>
      <c r="O15" s="50"/>
      <c r="P15" s="55"/>
      <c r="Q15" s="55"/>
      <c r="R15" s="55"/>
      <c r="S15" s="48"/>
      <c r="T15" s="48"/>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101">
        <f>total_amount_ba($B$2,$D$2,D15,F15,J15,K15,M15)*D15</f>
        <v>0</v>
      </c>
      <c r="BB15" s="102">
        <f>BA15+SUM(N15:AZ15)</f>
        <v>0</v>
      </c>
      <c r="BC15" s="103" t="str">
        <f>SpellNumber(L15,BB15)</f>
        <v>INR Zero Only</v>
      </c>
      <c r="IE15" s="90">
        <v>1.01</v>
      </c>
      <c r="IF15" s="90" t="s">
        <v>29</v>
      </c>
      <c r="IG15" s="90" t="s">
        <v>25</v>
      </c>
      <c r="IH15" s="90">
        <v>123.223</v>
      </c>
      <c r="II15" s="90" t="s">
        <v>27</v>
      </c>
    </row>
    <row r="16" spans="1:243" s="92" customFormat="1" ht="46.5" customHeight="1">
      <c r="A16" s="96">
        <v>1.03</v>
      </c>
      <c r="B16" s="106" t="s">
        <v>60</v>
      </c>
      <c r="C16" s="98" t="s">
        <v>54</v>
      </c>
      <c r="D16" s="99">
        <v>2</v>
      </c>
      <c r="E16" s="100" t="s">
        <v>51</v>
      </c>
      <c r="F16" s="57">
        <v>0</v>
      </c>
      <c r="G16" s="45"/>
      <c r="H16" s="46"/>
      <c r="I16" s="58" t="s">
        <v>28</v>
      </c>
      <c r="J16" s="59">
        <f>IF(I16="Less(-)",-1,1)</f>
        <v>1</v>
      </c>
      <c r="K16" s="47" t="s">
        <v>36</v>
      </c>
      <c r="L16" s="47" t="s">
        <v>6</v>
      </c>
      <c r="M16" s="54"/>
      <c r="N16" s="50"/>
      <c r="O16" s="50"/>
      <c r="P16" s="55"/>
      <c r="Q16" s="55"/>
      <c r="R16" s="55"/>
      <c r="S16" s="48"/>
      <c r="T16" s="48"/>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101">
        <f>total_amount_ba($B$2,$D$2,D16,F16,J16,K16,M16)*D16</f>
        <v>0</v>
      </c>
      <c r="BB16" s="102">
        <f>BA16+SUM(N16:AZ16)</f>
        <v>0</v>
      </c>
      <c r="BC16" s="103" t="str">
        <f>SpellNumber(L16,BB16)</f>
        <v>INR Zero Only</v>
      </c>
      <c r="IE16" s="93"/>
      <c r="IF16" s="93"/>
      <c r="IG16" s="93"/>
      <c r="IH16" s="93"/>
      <c r="II16" s="93"/>
    </row>
    <row r="17" spans="1:243" s="60" customFormat="1" ht="36" customHeight="1">
      <c r="A17" s="51" t="s">
        <v>32</v>
      </c>
      <c r="B17" s="56"/>
      <c r="C17" s="62"/>
      <c r="D17" s="63"/>
      <c r="E17" s="63"/>
      <c r="F17" s="63"/>
      <c r="G17" s="63"/>
      <c r="H17" s="52"/>
      <c r="I17" s="52"/>
      <c r="J17" s="52"/>
      <c r="K17" s="52"/>
      <c r="L17" s="64"/>
      <c r="P17" s="65"/>
      <c r="Q17" s="65"/>
      <c r="R17" s="65"/>
      <c r="BA17" s="53">
        <f>SUM(BA13:BA16)</f>
        <v>0</v>
      </c>
      <c r="BB17" s="53">
        <f>SUM(BB13:BB16)</f>
        <v>0</v>
      </c>
      <c r="BC17" s="104" t="str">
        <f>SpellNumber($E$2,BB17)</f>
        <v>INR Zero Only</v>
      </c>
      <c r="IE17" s="61">
        <v>4</v>
      </c>
      <c r="IF17" s="61" t="s">
        <v>30</v>
      </c>
      <c r="IG17" s="61" t="s">
        <v>31</v>
      </c>
      <c r="IH17" s="61">
        <v>10</v>
      </c>
      <c r="II17" s="61" t="s">
        <v>27</v>
      </c>
    </row>
    <row r="18" spans="1:243" s="21" customFormat="1" ht="54.75" customHeight="1" hidden="1">
      <c r="A18" s="28" t="s">
        <v>38</v>
      </c>
      <c r="B18" s="27"/>
      <c r="C18" s="19"/>
      <c r="D18" s="29"/>
      <c r="E18" s="30" t="s">
        <v>33</v>
      </c>
      <c r="F18" s="43"/>
      <c r="G18" s="31"/>
      <c r="H18" s="20"/>
      <c r="I18" s="20"/>
      <c r="J18" s="20"/>
      <c r="K18" s="32"/>
      <c r="L18" s="33"/>
      <c r="M18" s="34" t="s">
        <v>34</v>
      </c>
      <c r="O18" s="17"/>
      <c r="P18" s="17"/>
      <c r="Q18" s="17"/>
      <c r="R18" s="17"/>
      <c r="S18" s="17"/>
      <c r="BA18" s="44">
        <f>IF(ISBLANK(F18),0,IF(E18="Excess (+)",ROUND(BA17+(BA17*F18),2),IF(E18="Less (-)",ROUND(BA17+(BA17*F18*(-1)),2),0)))</f>
        <v>0</v>
      </c>
      <c r="BB18" s="35">
        <f>ROUND(BA18,0)</f>
        <v>0</v>
      </c>
      <c r="BC18" s="36" t="str">
        <f>SpellNumber(L18,BB18)</f>
        <v> Zero Only</v>
      </c>
      <c r="IE18" s="22"/>
      <c r="IF18" s="22"/>
      <c r="IG18" s="22"/>
      <c r="IH18" s="22"/>
      <c r="II18" s="22"/>
    </row>
    <row r="19" spans="1:243" s="21" customFormat="1" ht="43.5" customHeight="1">
      <c r="A19" s="27" t="s">
        <v>37</v>
      </c>
      <c r="B19" s="12"/>
      <c r="C19" s="69" t="str">
        <f>SpellNumber($E$2,BB17)</f>
        <v>INR Zero Only</v>
      </c>
      <c r="D19" s="70"/>
      <c r="E19" s="71"/>
      <c r="F19" s="71"/>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2"/>
      <c r="IE19" s="22"/>
      <c r="IF19" s="22"/>
      <c r="IG19" s="22"/>
      <c r="IH19" s="22"/>
      <c r="II19" s="22"/>
    </row>
    <row r="20" spans="2:243" s="12" customFormat="1" ht="15">
      <c r="B20" s="23"/>
      <c r="C20" s="23"/>
      <c r="D20" s="23"/>
      <c r="E20" s="23"/>
      <c r="F20" s="23"/>
      <c r="G20" s="23"/>
      <c r="H20" s="23"/>
      <c r="I20" s="23"/>
      <c r="J20" s="23"/>
      <c r="K20" s="23"/>
      <c r="L20" s="23"/>
      <c r="M20" s="23"/>
      <c r="O20" s="23"/>
      <c r="BA20" s="23"/>
      <c r="BC20" s="23"/>
      <c r="IE20" s="13"/>
      <c r="IF20" s="13"/>
      <c r="IG20" s="13"/>
      <c r="IH20" s="13"/>
      <c r="II20" s="13"/>
    </row>
  </sheetData>
  <sheetProtection password="E491" sheet="1" objects="1" selectLockedCells="1"/>
  <mergeCells count="8">
    <mergeCell ref="A9:BC9"/>
    <mergeCell ref="C19:BC19"/>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allowBlank="1" showInputMessage="1" showErrorMessage="1" sqref="L15 L13 L14 L17 L16">
      <formula1>"INR"</formula1>
    </dataValidation>
    <dataValidation type="decimal" allowBlank="1" showInputMessage="1" showErrorMessage="1" errorTitle="Invalid Entry" error="Only Numeric Values are allowed. " sqref="A13:A16">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N16">
      <formula1>0</formula1>
      <formula2>999999999999999</formula2>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6">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2021-02-01T07:32:14Z</cp:lastPrinted>
  <dcterms:created xsi:type="dcterms:W3CDTF">2009-01-30T06:42:42Z</dcterms:created>
  <dcterms:modified xsi:type="dcterms:W3CDTF">2023-10-10T11:29:51Z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